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DD\Danach -  Kalkulationshilfe EK-VK-Rabatt  - Kosten und Gesamtkosten\Kalkulation Stromkostenersparnis Büro - Produktion - Lager\"/>
    </mc:Choice>
  </mc:AlternateContent>
  <xr:revisionPtr revIDLastSave="0" documentId="13_ncr:1_{4A4DE45B-B567-4706-97A6-2E66EF662585}" xr6:coauthVersionLast="47" xr6:coauthVersionMax="47" xr10:uidLastSave="{00000000-0000-0000-0000-000000000000}"/>
  <bookViews>
    <workbookView xWindow="-120" yWindow="-120" windowWidth="29040" windowHeight="15840" xr2:uid="{3830B18F-4E75-4D19-BA15-1FE1B92AF41C}"/>
  </bookViews>
  <sheets>
    <sheet name="Tabell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I28" i="2" s="1"/>
  <c r="O26" i="2" s="1"/>
  <c r="G20" i="2"/>
  <c r="M20" i="2" s="1"/>
  <c r="O19" i="2" s="1"/>
  <c r="G16" i="2"/>
  <c r="I16" i="2" s="1"/>
  <c r="O14" i="2" s="1"/>
  <c r="G12" i="2"/>
  <c r="L12" i="2" s="1"/>
  <c r="J12" i="2"/>
  <c r="N28" i="2"/>
  <c r="N24" i="2"/>
  <c r="N20" i="2"/>
  <c r="N16" i="2"/>
  <c r="N12" i="2"/>
  <c r="M28" i="2" l="1"/>
  <c r="O27" i="2" s="1"/>
  <c r="I20" i="2"/>
  <c r="I12" i="2"/>
  <c r="O10" i="2" s="1"/>
  <c r="M12" i="2"/>
  <c r="L16" i="2"/>
  <c r="M16" i="2" s="1"/>
  <c r="J16" i="2"/>
  <c r="L20" i="2"/>
  <c r="J20" i="2"/>
  <c r="J24" i="2"/>
  <c r="G24" i="2"/>
  <c r="I24" i="2" s="1"/>
  <c r="O22" i="2" s="1"/>
  <c r="J28" i="2"/>
  <c r="O28" i="2" l="1"/>
  <c r="P28" i="2" s="1"/>
  <c r="Q28" i="2" s="1"/>
  <c r="O18" i="2"/>
  <c r="O20" i="2"/>
  <c r="P20" i="2" s="1"/>
  <c r="Q20" i="2" s="1"/>
  <c r="O16" i="2"/>
  <c r="P16" i="2" s="1"/>
  <c r="Q16" i="2" s="1"/>
  <c r="O15" i="2"/>
  <c r="L24" i="2"/>
  <c r="M24" i="2"/>
  <c r="O11" i="2"/>
  <c r="O12" i="2"/>
  <c r="P12" i="2" s="1"/>
  <c r="Q12" i="2" s="1"/>
  <c r="L28" i="2"/>
  <c r="O24" i="2" l="1"/>
  <c r="P24" i="2" s="1"/>
  <c r="Q24" i="2" s="1"/>
  <c r="O23" i="2"/>
</calcChain>
</file>

<file path=xl/sharedStrings.xml><?xml version="1.0" encoding="utf-8"?>
<sst xmlns="http://schemas.openxmlformats.org/spreadsheetml/2006/main" count="31" uniqueCount="22">
  <si>
    <t>absolut</t>
  </si>
  <si>
    <t>Prozent</t>
  </si>
  <si>
    <t>gesamte Stromrechnung                            [vor der Umrüstung auf LED]</t>
  </si>
  <si>
    <t>vor der Umrüstung auf LED</t>
  </si>
  <si>
    <t>nach der Umrüstung auf LED</t>
  </si>
  <si>
    <t>davon</t>
  </si>
  <si>
    <t>von</t>
  </si>
  <si>
    <t>auf</t>
  </si>
  <si>
    <t>Der Umbau auf LED erzielt eine Reduzierung der              (Beleuchtungs-) Stromkosten                                         um</t>
  </si>
  <si>
    <t>Beleuchtungsstromkosten</t>
  </si>
  <si>
    <t>gesamte Stromkosten</t>
  </si>
  <si>
    <r>
      <t xml:space="preserve">gesamte Stromrechnung                            </t>
    </r>
    <r>
      <rPr>
        <b/>
        <sz val="20"/>
        <color rgb="FFFF0000"/>
        <rFont val="Calibri"/>
        <family val="2"/>
        <scheme val="minor"/>
      </rPr>
      <t xml:space="preserve"> vor       </t>
    </r>
    <r>
      <rPr>
        <b/>
        <sz val="14"/>
        <color theme="1"/>
        <rFont val="Calibri"/>
        <family val="2"/>
        <scheme val="minor"/>
      </rPr>
      <t xml:space="preserve">                         der Umrüstung auf LED</t>
    </r>
  </si>
  <si>
    <r>
      <t xml:space="preserve">gesamte Stromrechnung                                       </t>
    </r>
    <r>
      <rPr>
        <b/>
        <sz val="20"/>
        <color rgb="FFFF0000"/>
        <rFont val="Calibri"/>
        <family val="2"/>
        <scheme val="minor"/>
      </rPr>
      <t xml:space="preserve">nach    </t>
    </r>
    <r>
      <rPr>
        <b/>
        <sz val="14"/>
        <color theme="1"/>
        <rFont val="Calibri"/>
        <family val="2"/>
        <scheme val="minor"/>
      </rPr>
      <t xml:space="preserve">                               der Umrüstung auf LED</t>
    </r>
  </si>
  <si>
    <t>Stromkostenersparnis</t>
  </si>
  <si>
    <r>
      <rPr>
        <sz val="22"/>
        <color theme="1"/>
        <rFont val="Calibri"/>
        <family val="2"/>
        <scheme val="minor"/>
      </rPr>
      <t xml:space="preserve">Büro  </t>
    </r>
    <r>
      <rPr>
        <sz val="22"/>
        <color theme="1"/>
        <rFont val="Calibri"/>
        <family val="2"/>
      </rPr>
      <t>①</t>
    </r>
    <r>
      <rPr>
        <sz val="22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                                         </t>
    </r>
    <r>
      <rPr>
        <sz val="12"/>
        <color theme="1"/>
        <rFont val="Calibri"/>
        <family val="2"/>
        <scheme val="minor"/>
      </rPr>
      <t xml:space="preserve"> (mit Computer, Drucker …)</t>
    </r>
  </si>
  <si>
    <r>
      <rPr>
        <sz val="20"/>
        <color theme="1"/>
        <rFont val="Calibri"/>
        <family val="2"/>
        <scheme val="minor"/>
      </rPr>
      <t xml:space="preserve">Büro  </t>
    </r>
    <r>
      <rPr>
        <sz val="20"/>
        <color theme="1"/>
        <rFont val="Calibri"/>
        <family val="2"/>
      </rPr>
      <t>②</t>
    </r>
    <r>
      <rPr>
        <sz val="20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 Deckenbeleuchtung                     mit 3-Stufen-Dimmung ohne ZusatzInstallation                                         </t>
    </r>
    <r>
      <rPr>
        <sz val="12"/>
        <color theme="1"/>
        <rFont val="Calibri"/>
        <family val="2"/>
        <scheme val="minor"/>
      </rPr>
      <t xml:space="preserve">   (mit Computer, Drucker …)</t>
    </r>
    <r>
      <rPr>
        <sz val="14"/>
        <color theme="1"/>
        <rFont val="Calibri"/>
        <family val="2"/>
        <scheme val="minor"/>
      </rPr>
      <t xml:space="preserve">                 </t>
    </r>
    <r>
      <rPr>
        <b/>
        <sz val="14"/>
        <color theme="1"/>
        <rFont val="Calibri"/>
        <family val="2"/>
        <scheme val="minor"/>
      </rPr>
      <t xml:space="preserve">     </t>
    </r>
    <r>
      <rPr>
        <b/>
        <sz val="14"/>
        <color rgb="FF00B0F0"/>
        <rFont val="Calibri"/>
        <family val="2"/>
        <scheme val="minor"/>
      </rPr>
      <t xml:space="preserve"> </t>
    </r>
    <r>
      <rPr>
        <b/>
        <sz val="12"/>
        <color rgb="FF00B0F0"/>
        <rFont val="Calibri"/>
        <family val="2"/>
        <scheme val="minor"/>
      </rPr>
      <t xml:space="preserve">  Es werden 80 % des (Beleuchtungs-)Stroms gespart </t>
    </r>
  </si>
  <si>
    <r>
      <rPr>
        <sz val="20"/>
        <color theme="1"/>
        <rFont val="Calibri"/>
        <family val="2"/>
        <scheme val="minor"/>
      </rPr>
      <t xml:space="preserve">Produktion    </t>
    </r>
    <r>
      <rPr>
        <sz val="14"/>
        <color theme="1"/>
        <rFont val="Calibri"/>
        <family val="2"/>
        <scheme val="minor"/>
      </rPr>
      <t xml:space="preserve">                          </t>
    </r>
    <r>
      <rPr>
        <sz val="12"/>
        <color theme="1"/>
        <rFont val="Calibri"/>
        <family val="2"/>
        <scheme val="minor"/>
      </rPr>
      <t xml:space="preserve">        (mit Maschinen)</t>
    </r>
  </si>
  <si>
    <r>
      <rPr>
        <sz val="20"/>
        <color theme="1"/>
        <rFont val="Calibri"/>
        <family val="2"/>
        <scheme val="minor"/>
      </rPr>
      <t xml:space="preserve">Lager </t>
    </r>
    <r>
      <rPr>
        <sz val="20"/>
        <color theme="1"/>
        <rFont val="Calibri"/>
        <family val="2"/>
      </rPr>
      <t>①</t>
    </r>
    <r>
      <rPr>
        <sz val="20"/>
        <color theme="1"/>
        <rFont val="Calibri"/>
        <family val="2"/>
        <scheme val="minor"/>
      </rPr>
      <t xml:space="preserve">  </t>
    </r>
    <r>
      <rPr>
        <sz val="14"/>
        <color theme="1"/>
        <rFont val="Calibri"/>
        <family val="2"/>
        <scheme val="minor"/>
      </rPr>
      <t xml:space="preserve">                            </t>
    </r>
    <r>
      <rPr>
        <sz val="12"/>
        <color theme="1"/>
        <rFont val="Calibri"/>
        <family val="2"/>
        <scheme val="minor"/>
      </rPr>
      <t xml:space="preserve">    (wenige MitarbeiterInnen arbeiten auf großer Fläche)</t>
    </r>
    <r>
      <rPr>
        <sz val="14"/>
        <color theme="1"/>
        <rFont val="Calibri"/>
        <family val="2"/>
        <scheme val="minor"/>
      </rPr>
      <t xml:space="preserve">                          </t>
    </r>
    <r>
      <rPr>
        <b/>
        <u/>
        <sz val="14"/>
        <color rgb="FFFF0000"/>
        <rFont val="Calibri"/>
        <family val="2"/>
        <scheme val="minor"/>
      </rPr>
      <t>ohne</t>
    </r>
    <r>
      <rPr>
        <b/>
        <u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Steuerung</t>
    </r>
  </si>
  <si>
    <r>
      <rPr>
        <sz val="20"/>
        <color theme="1"/>
        <rFont val="Calibri"/>
        <family val="2"/>
        <scheme val="minor"/>
      </rPr>
      <t xml:space="preserve">Lager </t>
    </r>
    <r>
      <rPr>
        <sz val="20"/>
        <color theme="1"/>
        <rFont val="Calibri"/>
        <family val="2"/>
      </rPr>
      <t>②</t>
    </r>
    <r>
      <rPr>
        <sz val="20"/>
        <color theme="1"/>
        <rFont val="Calibri"/>
        <family val="2"/>
        <scheme val="minor"/>
      </rPr>
      <t xml:space="preserve">   </t>
    </r>
    <r>
      <rPr>
        <sz val="14"/>
        <color theme="1"/>
        <rFont val="Calibri"/>
        <family val="2"/>
        <scheme val="minor"/>
      </rPr>
      <t xml:space="preserve">                            </t>
    </r>
    <r>
      <rPr>
        <sz val="12"/>
        <color theme="1"/>
        <rFont val="Calibri"/>
        <family val="2"/>
        <scheme val="minor"/>
      </rPr>
      <t xml:space="preserve">   (wenige MitarbeiterInnen arbeiten auf großer Fläche)</t>
    </r>
    <r>
      <rPr>
        <sz val="14"/>
        <color theme="1"/>
        <rFont val="Calibri"/>
        <family val="2"/>
        <scheme val="minor"/>
      </rPr>
      <t xml:space="preserve">                                </t>
    </r>
    <r>
      <rPr>
        <b/>
        <u/>
        <sz val="14"/>
        <color rgb="FFFF0000"/>
        <rFont val="Calibri"/>
        <family val="2"/>
        <scheme val="minor"/>
      </rPr>
      <t xml:space="preserve"> mit</t>
    </r>
    <r>
      <rPr>
        <sz val="14"/>
        <color theme="1"/>
        <rFont val="Calibri"/>
        <family val="2"/>
        <scheme val="minor"/>
      </rPr>
      <t xml:space="preserve"> Steuerung:       </t>
    </r>
    <r>
      <rPr>
        <b/>
        <sz val="12"/>
        <color rgb="FFC00000"/>
        <rFont val="Calibri"/>
        <family val="2"/>
        <scheme val="minor"/>
      </rPr>
      <t xml:space="preserve">                             "Der Gabelstapler macht sich selbst das Licht an"; sonst überall nur eine                                          Grundbeleuchtung von 10 %.</t>
    </r>
    <r>
      <rPr>
        <sz val="14"/>
        <color theme="1"/>
        <rFont val="Calibri"/>
        <family val="2"/>
        <scheme val="minor"/>
      </rPr>
      <t xml:space="preserve">                                                             </t>
    </r>
    <r>
      <rPr>
        <b/>
        <sz val="12"/>
        <color rgb="FF00B0F0"/>
        <rFont val="Calibri"/>
        <family val="2"/>
        <scheme val="minor"/>
      </rPr>
      <t xml:space="preserve">Es werden 95 % des (Beleuchtungs-) Stroms gespart </t>
    </r>
  </si>
  <si>
    <r>
      <t xml:space="preserve">Kosten                                         für                                    </t>
    </r>
    <r>
      <rPr>
        <b/>
        <sz val="22"/>
        <color theme="1"/>
        <rFont val="Calibri"/>
        <family val="2"/>
        <scheme val="minor"/>
      </rPr>
      <t xml:space="preserve">  Beleuchtung </t>
    </r>
  </si>
  <si>
    <t>Gesamtersparnis bei der gesamten Stromrechnung</t>
  </si>
  <si>
    <r>
      <t xml:space="preserve">Kosten                                           für                                              </t>
    </r>
    <r>
      <rPr>
        <b/>
        <sz val="22"/>
        <color theme="1"/>
        <rFont val="Calibri"/>
        <family val="2"/>
        <scheme val="minor"/>
      </rPr>
      <t xml:space="preserve">    </t>
    </r>
    <r>
      <rPr>
        <b/>
        <sz val="24"/>
        <color theme="1"/>
        <rFont val="Calibri"/>
        <family val="2"/>
        <scheme val="minor"/>
      </rPr>
      <t>PC und Maschinen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</si>
</sst>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Calibri"/>
      <family val="2"/>
    </font>
    <font>
      <sz val="20"/>
      <color theme="1"/>
      <name val="Calibri"/>
      <family val="2"/>
      <scheme val="minor"/>
    </font>
    <font>
      <sz val="20"/>
      <color theme="1"/>
      <name val="Calibr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0" tint="-0.34998626667073579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9"/>
      <color theme="5" tint="0.39997558519241921"/>
      <name val="Calibri"/>
      <family val="2"/>
      <scheme val="minor"/>
    </font>
    <font>
      <b/>
      <sz val="14"/>
      <color theme="5" tint="0.3999755851924192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22"/>
      <color theme="9" tint="-0.49998474074526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4" fontId="0" fillId="0" borderId="0" xfId="0" applyNumberFormat="1"/>
    <xf numFmtId="10" fontId="0" fillId="0" borderId="0" xfId="0" applyNumberFormat="1"/>
    <xf numFmtId="4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44" fontId="2" fillId="5" borderId="0" xfId="0" applyNumberFormat="1" applyFont="1" applyFill="1" applyBorder="1" applyAlignment="1">
      <alignment vertical="center"/>
    </xf>
    <xf numFmtId="0" fontId="0" fillId="0" borderId="0" xfId="0" applyBorder="1"/>
    <xf numFmtId="44" fontId="2" fillId="0" borderId="0" xfId="0" applyNumberFormat="1" applyFont="1" applyBorder="1" applyAlignment="1">
      <alignment vertical="center"/>
    </xf>
    <xf numFmtId="44" fontId="10" fillId="5" borderId="0" xfId="0" applyNumberFormat="1" applyFont="1" applyFill="1" applyBorder="1" applyAlignment="1">
      <alignment vertical="center"/>
    </xf>
    <xf numFmtId="10" fontId="12" fillId="5" borderId="0" xfId="0" applyNumberFormat="1" applyFont="1" applyFill="1" applyBorder="1" applyAlignment="1">
      <alignment vertical="center"/>
    </xf>
    <xf numFmtId="10" fontId="0" fillId="5" borderId="0" xfId="0" applyNumberFormat="1" applyFill="1"/>
    <xf numFmtId="44" fontId="15" fillId="5" borderId="0" xfId="0" applyNumberFormat="1" applyFont="1" applyFill="1" applyBorder="1" applyAlignment="1">
      <alignment horizontal="center"/>
    </xf>
    <xf numFmtId="10" fontId="1" fillId="0" borderId="0" xfId="0" applyNumberFormat="1" applyFont="1"/>
    <xf numFmtId="44" fontId="16" fillId="5" borderId="10" xfId="0" applyNumberFormat="1" applyFont="1" applyFill="1" applyBorder="1" applyAlignment="1">
      <alignment horizontal="center"/>
    </xf>
    <xf numFmtId="10" fontId="17" fillId="0" borderId="0" xfId="0" applyNumberFormat="1" applyFont="1" applyBorder="1" applyAlignment="1">
      <alignment horizontal="center" vertical="center"/>
    </xf>
    <xf numFmtId="10" fontId="11" fillId="5" borderId="0" xfId="0" applyNumberFormat="1" applyFont="1" applyFill="1" applyBorder="1" applyAlignment="1">
      <alignment vertical="center"/>
    </xf>
    <xf numFmtId="44" fontId="13" fillId="7" borderId="1" xfId="0" applyNumberFormat="1" applyFont="1" applyFill="1" applyBorder="1" applyAlignment="1">
      <alignment horizontal="center"/>
    </xf>
    <xf numFmtId="44" fontId="15" fillId="7" borderId="15" xfId="0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vertical="center" wrapText="1"/>
    </xf>
    <xf numFmtId="10" fontId="7" fillId="7" borderId="17" xfId="0" applyNumberFormat="1" applyFont="1" applyFill="1" applyBorder="1" applyAlignment="1">
      <alignment horizontal="center" vertical="center"/>
    </xf>
    <xf numFmtId="10" fontId="17" fillId="7" borderId="15" xfId="0" applyNumberFormat="1" applyFont="1" applyFill="1" applyBorder="1" applyAlignment="1">
      <alignment vertical="center"/>
    </xf>
    <xf numFmtId="10" fontId="7" fillId="7" borderId="15" xfId="0" applyNumberFormat="1" applyFont="1" applyFill="1" applyBorder="1" applyAlignment="1">
      <alignment horizontal="center" vertical="center"/>
    </xf>
    <xf numFmtId="10" fontId="8" fillId="7" borderId="1" xfId="0" applyNumberFormat="1" applyFont="1" applyFill="1" applyBorder="1" applyAlignment="1">
      <alignment horizontal="center" vertical="center"/>
    </xf>
    <xf numFmtId="10" fontId="8" fillId="7" borderId="15" xfId="0" applyNumberFormat="1" applyFont="1" applyFill="1" applyBorder="1" applyAlignment="1">
      <alignment horizontal="center" vertical="center"/>
    </xf>
    <xf numFmtId="44" fontId="28" fillId="0" borderId="0" xfId="0" applyNumberFormat="1" applyFont="1" applyBorder="1" applyAlignment="1">
      <alignment horizontal="center" vertical="center"/>
    </xf>
    <xf numFmtId="44" fontId="25" fillId="8" borderId="3" xfId="0" applyNumberFormat="1" applyFont="1" applyFill="1" applyBorder="1" applyAlignment="1">
      <alignment vertical="center"/>
    </xf>
    <xf numFmtId="44" fontId="29" fillId="0" borderId="6" xfId="0" applyNumberFormat="1" applyFont="1" applyBorder="1" applyAlignment="1">
      <alignment horizontal="center" vertical="center"/>
    </xf>
    <xf numFmtId="44" fontId="29" fillId="0" borderId="0" xfId="0" applyNumberFormat="1" applyFont="1" applyBorder="1" applyAlignment="1">
      <alignment horizontal="center" vertical="center"/>
    </xf>
    <xf numFmtId="44" fontId="30" fillId="0" borderId="0" xfId="0" applyNumberFormat="1" applyFont="1" applyBorder="1" applyAlignment="1">
      <alignment horizontal="center" vertical="center"/>
    </xf>
    <xf numFmtId="10" fontId="31" fillId="0" borderId="3" xfId="0" applyNumberFormat="1" applyFont="1" applyBorder="1" applyAlignment="1">
      <alignment horizontal="center" vertical="center"/>
    </xf>
    <xf numFmtId="10" fontId="31" fillId="0" borderId="0" xfId="0" applyNumberFormat="1" applyFont="1" applyBorder="1" applyAlignment="1">
      <alignment horizontal="center" vertical="center"/>
    </xf>
    <xf numFmtId="10" fontId="29" fillId="0" borderId="0" xfId="0" applyNumberFormat="1" applyFont="1" applyBorder="1" applyAlignment="1">
      <alignment horizontal="center" vertical="center"/>
    </xf>
    <xf numFmtId="10" fontId="29" fillId="0" borderId="14" xfId="0" applyNumberFormat="1" applyFont="1" applyBorder="1" applyAlignment="1">
      <alignment horizontal="center" vertical="center"/>
    </xf>
    <xf numFmtId="10" fontId="31" fillId="0" borderId="12" xfId="0" applyNumberFormat="1" applyFont="1" applyBorder="1" applyAlignment="1">
      <alignment horizontal="center" vertical="center"/>
    </xf>
    <xf numFmtId="44" fontId="24" fillId="5" borderId="0" xfId="0" applyNumberFormat="1" applyFont="1" applyFill="1" applyBorder="1" applyAlignment="1">
      <alignment horizontal="center" vertical="center"/>
    </xf>
    <xf numFmtId="44" fontId="24" fillId="0" borderId="0" xfId="0" applyNumberFormat="1" applyFont="1" applyBorder="1" applyAlignment="1">
      <alignment horizontal="center" vertical="center"/>
    </xf>
    <xf numFmtId="44" fontId="24" fillId="9" borderId="3" xfId="0" applyNumberFormat="1" applyFont="1" applyFill="1" applyBorder="1" applyAlignment="1">
      <alignment horizontal="center" vertical="center"/>
    </xf>
    <xf numFmtId="44" fontId="32" fillId="3" borderId="0" xfId="0" applyNumberFormat="1" applyFont="1" applyFill="1" applyBorder="1" applyAlignment="1">
      <alignment horizontal="center" vertical="center"/>
    </xf>
    <xf numFmtId="44" fontId="32" fillId="3" borderId="0" xfId="0" applyNumberFormat="1" applyFont="1" applyFill="1" applyBorder="1" applyAlignment="1">
      <alignment horizontal="center"/>
    </xf>
    <xf numFmtId="44" fontId="32" fillId="6" borderId="0" xfId="0" applyNumberFormat="1" applyFont="1" applyFill="1" applyBorder="1" applyAlignment="1">
      <alignment horizontal="center" wrapText="1"/>
    </xf>
    <xf numFmtId="44" fontId="32" fillId="6" borderId="0" xfId="0" applyNumberFormat="1" applyFont="1" applyFill="1" applyBorder="1" applyAlignment="1">
      <alignment horizontal="center"/>
    </xf>
    <xf numFmtId="44" fontId="10" fillId="2" borderId="19" xfId="0" applyNumberFormat="1" applyFont="1" applyFill="1" applyBorder="1" applyAlignment="1">
      <alignment horizontal="center" vertical="center"/>
    </xf>
    <xf numFmtId="10" fontId="11" fillId="2" borderId="20" xfId="0" applyNumberFormat="1" applyFont="1" applyFill="1" applyBorder="1" applyAlignment="1">
      <alignment horizontal="center" vertical="center"/>
    </xf>
    <xf numFmtId="9" fontId="26" fillId="5" borderId="0" xfId="0" applyNumberFormat="1" applyFont="1" applyFill="1" applyBorder="1" applyAlignment="1">
      <alignment horizontal="center" vertical="center" wrapText="1"/>
    </xf>
    <xf numFmtId="44" fontId="33" fillId="0" borderId="3" xfId="0" applyNumberFormat="1" applyFont="1" applyBorder="1" applyAlignment="1">
      <alignment horizontal="center" vertical="center"/>
    </xf>
    <xf numFmtId="44" fontId="33" fillId="0" borderId="0" xfId="0" applyNumberFormat="1" applyFont="1" applyBorder="1" applyAlignment="1">
      <alignment horizontal="center" vertical="center"/>
    </xf>
    <xf numFmtId="44" fontId="34" fillId="2" borderId="3" xfId="0" applyNumberFormat="1" applyFont="1" applyFill="1" applyBorder="1" applyAlignment="1">
      <alignment vertical="center"/>
    </xf>
    <xf numFmtId="10" fontId="34" fillId="2" borderId="4" xfId="0" applyNumberFormat="1" applyFont="1" applyFill="1" applyBorder="1" applyAlignment="1">
      <alignment vertical="center"/>
    </xf>
    <xf numFmtId="44" fontId="9" fillId="0" borderId="0" xfId="0" applyNumberFormat="1" applyFont="1" applyBorder="1" applyAlignment="1">
      <alignment vertical="center"/>
    </xf>
    <xf numFmtId="44" fontId="35" fillId="0" borderId="8" xfId="0" applyNumberFormat="1" applyFont="1" applyBorder="1" applyAlignment="1">
      <alignment horizontal="center" vertical="center"/>
    </xf>
    <xf numFmtId="44" fontId="36" fillId="0" borderId="0" xfId="0" applyNumberFormat="1" applyFont="1" applyBorder="1" applyAlignment="1">
      <alignment vertical="center"/>
    </xf>
    <xf numFmtId="44" fontId="37" fillId="10" borderId="2" xfId="0" applyNumberFormat="1" applyFont="1" applyFill="1" applyBorder="1" applyAlignment="1" applyProtection="1">
      <alignment horizontal="center" vertical="center"/>
      <protection locked="0"/>
    </xf>
    <xf numFmtId="44" fontId="38" fillId="10" borderId="2" xfId="0" applyNumberFormat="1" applyFont="1" applyFill="1" applyBorder="1" applyAlignment="1">
      <alignment horizontal="center" vertical="center"/>
    </xf>
    <xf numFmtId="10" fontId="16" fillId="7" borderId="12" xfId="0" applyNumberFormat="1" applyFont="1" applyFill="1" applyBorder="1" applyAlignment="1" applyProtection="1">
      <alignment horizontal="center" vertical="center"/>
      <protection locked="0"/>
    </xf>
    <xf numFmtId="9" fontId="38" fillId="11" borderId="1" xfId="0" applyNumberFormat="1" applyFont="1" applyFill="1" applyBorder="1" applyAlignment="1" applyProtection="1">
      <alignment horizontal="center" vertical="center" wrapText="1"/>
      <protection locked="0"/>
    </xf>
    <xf numFmtId="10" fontId="7" fillId="7" borderId="25" xfId="0" applyNumberFormat="1" applyFont="1" applyFill="1" applyBorder="1" applyAlignment="1">
      <alignment horizontal="center" vertical="center"/>
    </xf>
    <xf numFmtId="44" fontId="24" fillId="9" borderId="32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0" fontId="18" fillId="3" borderId="0" xfId="0" applyNumberFormat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44" fontId="1" fillId="0" borderId="9" xfId="0" applyNumberFormat="1" applyFont="1" applyBorder="1" applyAlignment="1">
      <alignment horizontal="center"/>
    </xf>
    <xf numFmtId="44" fontId="1" fillId="0" borderId="30" xfId="0" applyNumberFormat="1" applyFont="1" applyBorder="1" applyAlignment="1">
      <alignment horizontal="center"/>
    </xf>
    <xf numFmtId="44" fontId="15" fillId="3" borderId="31" xfId="0" applyNumberFormat="1" applyFont="1" applyFill="1" applyBorder="1" applyAlignment="1">
      <alignment horizontal="center"/>
    </xf>
    <xf numFmtId="44" fontId="15" fillId="3" borderId="22" xfId="0" applyNumberFormat="1" applyFont="1" applyFill="1" applyBorder="1" applyAlignment="1">
      <alignment horizontal="center"/>
    </xf>
    <xf numFmtId="44" fontId="15" fillId="3" borderId="9" xfId="0" applyNumberFormat="1" applyFont="1" applyFill="1" applyBorder="1" applyAlignment="1">
      <alignment horizontal="center"/>
    </xf>
    <xf numFmtId="44" fontId="15" fillId="3" borderId="0" xfId="0" applyNumberFormat="1" applyFont="1" applyFill="1" applyBorder="1" applyAlignment="1">
      <alignment horizontal="center"/>
    </xf>
    <xf numFmtId="44" fontId="4" fillId="0" borderId="7" xfId="0" applyNumberFormat="1" applyFont="1" applyBorder="1" applyAlignment="1">
      <alignment horizontal="center" vertical="center" wrapText="1"/>
    </xf>
    <xf numFmtId="44" fontId="4" fillId="0" borderId="2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44" fontId="13" fillId="3" borderId="8" xfId="0" applyNumberFormat="1" applyFont="1" applyFill="1" applyBorder="1" applyAlignment="1">
      <alignment horizontal="center"/>
    </xf>
    <xf numFmtId="44" fontId="13" fillId="3" borderId="10" xfId="0" applyNumberFormat="1" applyFont="1" applyFill="1" applyBorder="1" applyAlignment="1">
      <alignment horizontal="center"/>
    </xf>
    <xf numFmtId="44" fontId="27" fillId="2" borderId="31" xfId="0" applyNumberFormat="1" applyFont="1" applyFill="1" applyBorder="1" applyAlignment="1">
      <alignment horizontal="center" vertical="center" wrapText="1"/>
    </xf>
    <xf numFmtId="44" fontId="27" fillId="2" borderId="22" xfId="0" applyNumberFormat="1" applyFont="1" applyFill="1" applyBorder="1" applyAlignment="1">
      <alignment horizontal="center" vertical="center" wrapText="1"/>
    </xf>
    <xf numFmtId="44" fontId="27" fillId="2" borderId="13" xfId="0" applyNumberFormat="1" applyFont="1" applyFill="1" applyBorder="1" applyAlignment="1">
      <alignment horizontal="center" vertical="center" wrapText="1"/>
    </xf>
    <xf numFmtId="44" fontId="27" fillId="2" borderId="21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0" fontId="31" fillId="0" borderId="32" xfId="0" applyNumberFormat="1" applyFont="1" applyBorder="1" applyAlignment="1">
      <alignment horizontal="center" vertical="center"/>
    </xf>
    <xf numFmtId="44" fontId="37" fillId="10" borderId="33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1CC48-3EA6-4277-84F6-F68AC8FCF298}">
  <dimension ref="D2:Q28"/>
  <sheetViews>
    <sheetView showGridLines="0" tabSelected="1" zoomScale="70" zoomScaleNormal="70" workbookViewId="0">
      <pane ySplit="8" topLeftCell="A9" activePane="bottomLeft" state="frozen"/>
      <selection pane="bottomLeft" activeCell="G14" sqref="G14"/>
    </sheetView>
  </sheetViews>
  <sheetFormatPr baseColWidth="10" defaultRowHeight="18.75" x14ac:dyDescent="0.3"/>
  <cols>
    <col min="3" max="3" width="3.5703125" customWidth="1"/>
    <col min="4" max="4" width="31.85546875" style="7" customWidth="1"/>
    <col min="5" max="5" width="22.140625" style="1" customWidth="1"/>
    <col min="6" max="6" width="14.7109375" style="1" customWidth="1"/>
    <col min="7" max="7" width="20.5703125" style="1" customWidth="1"/>
    <col min="8" max="8" width="12.42578125" style="2" customWidth="1"/>
    <col min="9" max="9" width="20.7109375" style="1" bestFit="1" customWidth="1"/>
    <col min="10" max="10" width="12.7109375" style="2" customWidth="1"/>
    <col min="11" max="11" width="1.140625" style="21" customWidth="1"/>
    <col min="12" max="12" width="21.28515625" style="23" customWidth="1"/>
    <col min="13" max="13" width="34" style="6" customWidth="1"/>
    <col min="14" max="14" width="26.85546875" style="6" customWidth="1"/>
    <col min="15" max="15" width="26.85546875" style="5" customWidth="1"/>
    <col min="16" max="16" width="26.28515625" style="3" customWidth="1"/>
    <col min="17" max="17" width="15.7109375" style="4" bestFit="1" customWidth="1"/>
    <col min="18" max="18" width="3.85546875" customWidth="1"/>
  </cols>
  <sheetData>
    <row r="2" spans="4:17" ht="19.5" thickBot="1" x14ac:dyDescent="0.35"/>
    <row r="3" spans="4:17" s="8" customFormat="1" ht="32.25" thickBot="1" x14ac:dyDescent="0.55000000000000004">
      <c r="D3" s="11"/>
      <c r="E3" s="85" t="s">
        <v>3</v>
      </c>
      <c r="F3" s="86"/>
      <c r="G3" s="86"/>
      <c r="H3" s="86"/>
      <c r="I3" s="86"/>
      <c r="J3" s="86"/>
      <c r="K3" s="27"/>
      <c r="L3" s="24"/>
      <c r="M3" s="72" t="s">
        <v>4</v>
      </c>
      <c r="N3" s="72"/>
      <c r="O3" s="72"/>
      <c r="P3" s="72"/>
      <c r="Q3" s="73"/>
    </row>
    <row r="4" spans="4:17" s="8" customFormat="1" ht="27" customHeight="1" x14ac:dyDescent="0.3">
      <c r="D4" s="11"/>
      <c r="E4" s="74"/>
      <c r="F4" s="75"/>
      <c r="G4" s="76" t="s">
        <v>5</v>
      </c>
      <c r="H4" s="77"/>
      <c r="I4" s="78" t="s">
        <v>5</v>
      </c>
      <c r="J4" s="79"/>
      <c r="K4" s="28"/>
      <c r="L4" s="22"/>
      <c r="M4" s="91" t="s">
        <v>8</v>
      </c>
      <c r="N4" s="94" t="s">
        <v>11</v>
      </c>
      <c r="O4" s="68" t="s">
        <v>12</v>
      </c>
      <c r="P4" s="87" t="s">
        <v>20</v>
      </c>
      <c r="Q4" s="88"/>
    </row>
    <row r="5" spans="4:17" s="9" customFormat="1" ht="146.25" customHeight="1" x14ac:dyDescent="0.25">
      <c r="D5" s="12"/>
      <c r="E5" s="80" t="s">
        <v>2</v>
      </c>
      <c r="F5" s="81"/>
      <c r="G5" s="82" t="s">
        <v>19</v>
      </c>
      <c r="H5" s="83"/>
      <c r="I5" s="80" t="s">
        <v>21</v>
      </c>
      <c r="J5" s="84"/>
      <c r="K5" s="29"/>
      <c r="L5" s="12"/>
      <c r="M5" s="92"/>
      <c r="N5" s="94"/>
      <c r="O5" s="68"/>
      <c r="P5" s="89"/>
      <c r="Q5" s="90"/>
    </row>
    <row r="6" spans="4:17" ht="19.5" thickBot="1" x14ac:dyDescent="0.3">
      <c r="D6" s="11"/>
      <c r="E6" s="13" t="s">
        <v>0</v>
      </c>
      <c r="F6" s="37" t="s">
        <v>1</v>
      </c>
      <c r="G6" s="14" t="s">
        <v>0</v>
      </c>
      <c r="H6" s="43" t="s">
        <v>1</v>
      </c>
      <c r="I6" s="14" t="s">
        <v>0</v>
      </c>
      <c r="J6" s="43" t="s">
        <v>1</v>
      </c>
      <c r="K6" s="30"/>
      <c r="L6" s="25"/>
      <c r="M6" s="93"/>
      <c r="N6" s="95"/>
      <c r="O6" s="69"/>
      <c r="P6" s="52" t="s">
        <v>0</v>
      </c>
      <c r="Q6" s="53" t="s">
        <v>1</v>
      </c>
    </row>
    <row r="7" spans="4:17" ht="26.25" x14ac:dyDescent="0.25">
      <c r="D7" s="11"/>
      <c r="E7" s="15"/>
      <c r="F7" s="38"/>
      <c r="G7" s="15"/>
      <c r="H7" s="42"/>
      <c r="I7" s="15"/>
      <c r="J7" s="42"/>
      <c r="K7" s="31"/>
      <c r="L7" s="70" t="s">
        <v>9</v>
      </c>
      <c r="M7" s="70"/>
      <c r="N7" s="71" t="s">
        <v>10</v>
      </c>
      <c r="O7" s="71"/>
      <c r="P7" s="71"/>
      <c r="Q7" s="71"/>
    </row>
    <row r="8" spans="4:17" s="17" customFormat="1" ht="28.5" x14ac:dyDescent="0.45">
      <c r="D8" s="11"/>
      <c r="E8" s="15"/>
      <c r="F8" s="39"/>
      <c r="G8" s="15"/>
      <c r="H8" s="42"/>
      <c r="I8" s="15"/>
      <c r="J8" s="42"/>
      <c r="K8" s="32"/>
      <c r="L8" s="48" t="s">
        <v>6</v>
      </c>
      <c r="M8" s="49" t="s">
        <v>7</v>
      </c>
      <c r="N8" s="50" t="s">
        <v>6</v>
      </c>
      <c r="O8" s="51" t="s">
        <v>7</v>
      </c>
      <c r="P8" s="19"/>
      <c r="Q8" s="26"/>
    </row>
    <row r="9" spans="4:17" s="17" customFormat="1" ht="21.75" thickBot="1" x14ac:dyDescent="0.3">
      <c r="D9" s="11"/>
      <c r="E9" s="15"/>
      <c r="F9" s="39"/>
      <c r="G9" s="15"/>
      <c r="H9" s="42"/>
      <c r="I9" s="15"/>
      <c r="J9" s="42"/>
      <c r="K9" s="32"/>
      <c r="L9" s="25"/>
      <c r="M9" s="54"/>
      <c r="N9" s="15"/>
      <c r="O9" s="18"/>
      <c r="P9" s="19"/>
      <c r="Q9" s="26"/>
    </row>
    <row r="10" spans="4:17" s="17" customFormat="1" ht="21.75" thickBot="1" x14ac:dyDescent="0.3">
      <c r="D10" s="11"/>
      <c r="E10" s="15"/>
      <c r="F10" s="39"/>
      <c r="G10" s="15"/>
      <c r="H10" s="42"/>
      <c r="I10" s="15"/>
      <c r="J10" s="42"/>
      <c r="K10" s="32"/>
      <c r="L10" s="25"/>
      <c r="M10" s="65" t="s">
        <v>13</v>
      </c>
      <c r="N10" s="15"/>
      <c r="O10" s="59">
        <f>I12</f>
        <v>3150.0000000000009</v>
      </c>
      <c r="P10" s="19"/>
      <c r="Q10" s="26"/>
    </row>
    <row r="11" spans="4:17" s="17" customFormat="1" ht="21.75" thickBot="1" x14ac:dyDescent="0.3">
      <c r="D11" s="11"/>
      <c r="E11" s="15"/>
      <c r="F11" s="39"/>
      <c r="G11" s="15"/>
      <c r="H11" s="42"/>
      <c r="I11" s="15"/>
      <c r="J11" s="42"/>
      <c r="K11" s="66"/>
      <c r="L11" s="25"/>
      <c r="M11" s="65">
        <v>0.6</v>
      </c>
      <c r="N11" s="15"/>
      <c r="O11" s="61">
        <f>M12</f>
        <v>2940</v>
      </c>
      <c r="P11" s="19"/>
      <c r="Q11" s="26"/>
    </row>
    <row r="12" spans="4:17" ht="96.75" customHeight="1" thickTop="1" thickBot="1" x14ac:dyDescent="0.3">
      <c r="D12" s="96" t="s">
        <v>14</v>
      </c>
      <c r="E12" s="98">
        <v>10500</v>
      </c>
      <c r="F12" s="97">
        <v>1</v>
      </c>
      <c r="G12" s="47">
        <f>E12*H12</f>
        <v>7349.9999999999991</v>
      </c>
      <c r="H12" s="64">
        <v>0.7</v>
      </c>
      <c r="I12" s="55">
        <f>E12-G12</f>
        <v>3150.0000000000009</v>
      </c>
      <c r="J12" s="44">
        <f>1-H12</f>
        <v>0.30000000000000004</v>
      </c>
      <c r="K12" s="33"/>
      <c r="L12" s="67">
        <f>G12</f>
        <v>7349.9999999999991</v>
      </c>
      <c r="M12" s="60">
        <f>G12*(1-$M$11)</f>
        <v>2940</v>
      </c>
      <c r="N12" s="63">
        <f>E12</f>
        <v>10500</v>
      </c>
      <c r="O12" s="36">
        <f>I12+M12</f>
        <v>6090.0000000000009</v>
      </c>
      <c r="P12" s="57">
        <f>E12-O12</f>
        <v>4409.9999999999991</v>
      </c>
      <c r="Q12" s="58">
        <f>P12/E12</f>
        <v>0.41999999999999993</v>
      </c>
    </row>
    <row r="13" spans="4:17" ht="19.5" customHeight="1" x14ac:dyDescent="0.25">
      <c r="D13" s="11"/>
      <c r="E13" s="46"/>
      <c r="F13" s="41"/>
      <c r="G13" s="45"/>
      <c r="H13" s="41"/>
      <c r="I13" s="56"/>
      <c r="J13" s="41"/>
      <c r="K13" s="34"/>
      <c r="L13" s="35"/>
      <c r="M13" s="54"/>
      <c r="N13" s="15"/>
      <c r="O13" s="18"/>
      <c r="P13" s="19"/>
      <c r="Q13" s="20"/>
    </row>
    <row r="14" spans="4:17" ht="19.5" customHeight="1" thickBot="1" x14ac:dyDescent="0.3">
      <c r="D14" s="11"/>
      <c r="E14" s="46"/>
      <c r="F14" s="41"/>
      <c r="G14" s="45"/>
      <c r="H14" s="41"/>
      <c r="I14" s="56"/>
      <c r="J14" s="41"/>
      <c r="K14" s="34"/>
      <c r="L14" s="35"/>
      <c r="M14" s="54"/>
      <c r="N14" s="15"/>
      <c r="O14" s="59">
        <f>I16</f>
        <v>3750</v>
      </c>
      <c r="P14" s="19"/>
      <c r="Q14" s="20"/>
    </row>
    <row r="15" spans="4:17" ht="19.5" customHeight="1" thickBot="1" x14ac:dyDescent="0.3">
      <c r="D15" s="11"/>
      <c r="E15" s="46"/>
      <c r="F15" s="41"/>
      <c r="G15" s="45"/>
      <c r="H15" s="41"/>
      <c r="I15" s="56"/>
      <c r="J15" s="41"/>
      <c r="K15" s="34"/>
      <c r="L15" s="35"/>
      <c r="M15" s="65">
        <v>0.8</v>
      </c>
      <c r="N15" s="15"/>
      <c r="O15" s="61">
        <f>M16</f>
        <v>2249.9999999999995</v>
      </c>
      <c r="P15" s="19"/>
      <c r="Q15" s="20"/>
    </row>
    <row r="16" spans="4:17" ht="166.5" customHeight="1" thickBot="1" x14ac:dyDescent="0.3">
      <c r="D16" s="10" t="s">
        <v>15</v>
      </c>
      <c r="E16" s="62">
        <v>15000</v>
      </c>
      <c r="F16" s="40">
        <v>1</v>
      </c>
      <c r="G16" s="47">
        <f>E16*H16</f>
        <v>11250</v>
      </c>
      <c r="H16" s="64">
        <v>0.75</v>
      </c>
      <c r="I16" s="55">
        <f t="shared" ref="I16:I28" si="0">E16-G16</f>
        <v>3750</v>
      </c>
      <c r="J16" s="44">
        <f t="shared" ref="J16:J28" si="1">1-H16</f>
        <v>0.25</v>
      </c>
      <c r="K16" s="33"/>
      <c r="L16" s="67">
        <f t="shared" ref="L16:L28" si="2">G16</f>
        <v>11250</v>
      </c>
      <c r="M16" s="60">
        <f>L16*(1-M15)</f>
        <v>2249.9999999999995</v>
      </c>
      <c r="N16" s="63">
        <f>E16</f>
        <v>15000</v>
      </c>
      <c r="O16" s="36">
        <f>I16+M16</f>
        <v>6000</v>
      </c>
      <c r="P16" s="57">
        <f>E16-O16</f>
        <v>9000</v>
      </c>
      <c r="Q16" s="58">
        <f>P16/E16</f>
        <v>0.6</v>
      </c>
    </row>
    <row r="17" spans="4:17" s="17" customFormat="1" ht="18.75" customHeight="1" x14ac:dyDescent="0.25">
      <c r="D17" s="11"/>
      <c r="E17" s="45"/>
      <c r="F17" s="41"/>
      <c r="G17" s="45"/>
      <c r="H17" s="41"/>
      <c r="I17" s="56"/>
      <c r="J17" s="41"/>
      <c r="K17" s="34"/>
      <c r="L17" s="35"/>
      <c r="M17" s="54"/>
      <c r="N17" s="15"/>
      <c r="O17" s="16"/>
      <c r="P17" s="19"/>
      <c r="Q17" s="20"/>
    </row>
    <row r="18" spans="4:17" s="17" customFormat="1" ht="18.75" customHeight="1" thickBot="1" x14ac:dyDescent="0.3">
      <c r="D18" s="11"/>
      <c r="E18" s="45"/>
      <c r="F18" s="41"/>
      <c r="G18" s="45"/>
      <c r="H18" s="41"/>
      <c r="I18" s="56"/>
      <c r="J18" s="41"/>
      <c r="K18" s="34"/>
      <c r="L18" s="35"/>
      <c r="M18" s="54"/>
      <c r="N18" s="15"/>
      <c r="O18" s="59">
        <f>I20</f>
        <v>15000</v>
      </c>
      <c r="P18" s="19"/>
      <c r="Q18" s="20"/>
    </row>
    <row r="19" spans="4:17" s="17" customFormat="1" ht="18.75" customHeight="1" thickBot="1" x14ac:dyDescent="0.3">
      <c r="D19" s="11"/>
      <c r="E19" s="45"/>
      <c r="F19" s="41"/>
      <c r="G19" s="45"/>
      <c r="H19" s="41"/>
      <c r="I19" s="56"/>
      <c r="J19" s="41"/>
      <c r="K19" s="34"/>
      <c r="L19" s="35"/>
      <c r="M19" s="65">
        <v>0.6</v>
      </c>
      <c r="N19" s="15"/>
      <c r="O19" s="61">
        <f>M20</f>
        <v>6000</v>
      </c>
      <c r="P19" s="19"/>
      <c r="Q19" s="20"/>
    </row>
    <row r="20" spans="4:17" ht="75.75" customHeight="1" thickBot="1" x14ac:dyDescent="0.3">
      <c r="D20" s="10" t="s">
        <v>16</v>
      </c>
      <c r="E20" s="62">
        <v>30000</v>
      </c>
      <c r="F20" s="40">
        <v>1</v>
      </c>
      <c r="G20" s="47">
        <f>E20*H20</f>
        <v>15000</v>
      </c>
      <c r="H20" s="64">
        <v>0.5</v>
      </c>
      <c r="I20" s="55">
        <f t="shared" si="0"/>
        <v>15000</v>
      </c>
      <c r="J20" s="44">
        <f t="shared" si="1"/>
        <v>0.5</v>
      </c>
      <c r="K20" s="33"/>
      <c r="L20" s="67">
        <f t="shared" si="2"/>
        <v>15000</v>
      </c>
      <c r="M20" s="60">
        <f>G20*(1-M19)</f>
        <v>6000</v>
      </c>
      <c r="N20" s="63">
        <f>E20</f>
        <v>30000</v>
      </c>
      <c r="O20" s="36">
        <f>I20+M20</f>
        <v>21000</v>
      </c>
      <c r="P20" s="57">
        <f>E20-O20</f>
        <v>9000</v>
      </c>
      <c r="Q20" s="58">
        <f>P20/E20</f>
        <v>0.3</v>
      </c>
    </row>
    <row r="21" spans="4:17" s="17" customFormat="1" ht="21" customHeight="1" x14ac:dyDescent="0.25">
      <c r="D21" s="11"/>
      <c r="E21" s="45"/>
      <c r="F21" s="41"/>
      <c r="G21" s="45"/>
      <c r="H21" s="41"/>
      <c r="I21" s="56"/>
      <c r="J21" s="41"/>
      <c r="K21" s="34"/>
      <c r="L21" s="35"/>
      <c r="M21" s="54"/>
      <c r="N21" s="15"/>
      <c r="O21" s="16"/>
      <c r="P21" s="19"/>
      <c r="Q21" s="20"/>
    </row>
    <row r="22" spans="4:17" s="17" customFormat="1" ht="21" customHeight="1" thickBot="1" x14ac:dyDescent="0.3">
      <c r="D22" s="11"/>
      <c r="E22" s="45"/>
      <c r="F22" s="41"/>
      <c r="G22" s="45"/>
      <c r="H22" s="41"/>
      <c r="I22" s="56"/>
      <c r="J22" s="41"/>
      <c r="K22" s="34"/>
      <c r="L22" s="35"/>
      <c r="M22" s="54"/>
      <c r="N22" s="15"/>
      <c r="O22" s="59">
        <f>I24</f>
        <v>1000</v>
      </c>
      <c r="P22" s="19"/>
      <c r="Q22" s="20"/>
    </row>
    <row r="23" spans="4:17" s="17" customFormat="1" ht="21" customHeight="1" thickBot="1" x14ac:dyDescent="0.3">
      <c r="D23" s="11"/>
      <c r="E23" s="45"/>
      <c r="F23" s="41"/>
      <c r="G23" s="45"/>
      <c r="H23" s="41"/>
      <c r="I23" s="56"/>
      <c r="J23" s="41"/>
      <c r="K23" s="34"/>
      <c r="L23" s="35"/>
      <c r="M23" s="65">
        <v>0.8</v>
      </c>
      <c r="N23" s="15"/>
      <c r="O23" s="61">
        <f>M24</f>
        <v>3799.9999999999991</v>
      </c>
      <c r="P23" s="19"/>
      <c r="Q23" s="20"/>
    </row>
    <row r="24" spans="4:17" ht="87" customHeight="1" thickBot="1" x14ac:dyDescent="0.3">
      <c r="D24" s="10" t="s">
        <v>17</v>
      </c>
      <c r="E24" s="62">
        <v>20000</v>
      </c>
      <c r="F24" s="40">
        <v>1</v>
      </c>
      <c r="G24" s="47">
        <f t="shared" ref="G24" si="3">E24*H24</f>
        <v>19000</v>
      </c>
      <c r="H24" s="64">
        <v>0.95</v>
      </c>
      <c r="I24" s="55">
        <f t="shared" si="0"/>
        <v>1000</v>
      </c>
      <c r="J24" s="44">
        <f t="shared" si="1"/>
        <v>5.0000000000000044E-2</v>
      </c>
      <c r="K24" s="33"/>
      <c r="L24" s="67">
        <f t="shared" si="2"/>
        <v>19000</v>
      </c>
      <c r="M24" s="60">
        <f>G24*(1-M23)</f>
        <v>3799.9999999999991</v>
      </c>
      <c r="N24" s="63">
        <f>E24</f>
        <v>20000</v>
      </c>
      <c r="O24" s="36">
        <f>I24+M24</f>
        <v>4799.9999999999991</v>
      </c>
      <c r="P24" s="57">
        <f>E24-O24</f>
        <v>15200</v>
      </c>
      <c r="Q24" s="58">
        <f>P24/E24</f>
        <v>0.76</v>
      </c>
    </row>
    <row r="25" spans="4:17" s="17" customFormat="1" ht="20.25" customHeight="1" x14ac:dyDescent="0.25">
      <c r="D25" s="11"/>
      <c r="E25" s="46"/>
      <c r="F25" s="41"/>
      <c r="G25" s="45"/>
      <c r="H25" s="41"/>
      <c r="I25" s="56"/>
      <c r="J25" s="41"/>
      <c r="K25" s="34"/>
      <c r="L25" s="35"/>
      <c r="M25" s="54"/>
      <c r="N25" s="15"/>
      <c r="O25" s="18"/>
      <c r="P25" s="19"/>
      <c r="Q25" s="20"/>
    </row>
    <row r="26" spans="4:17" s="17" customFormat="1" ht="20.25" customHeight="1" thickBot="1" x14ac:dyDescent="0.3">
      <c r="D26" s="11"/>
      <c r="E26" s="46"/>
      <c r="F26" s="41"/>
      <c r="G26" s="45"/>
      <c r="H26" s="41"/>
      <c r="I26" s="56"/>
      <c r="J26" s="41"/>
      <c r="K26" s="34"/>
      <c r="L26" s="35"/>
      <c r="M26" s="54"/>
      <c r="N26" s="15"/>
      <c r="O26" s="59">
        <f>I28</f>
        <v>1800</v>
      </c>
      <c r="P26" s="19"/>
      <c r="Q26" s="20"/>
    </row>
    <row r="27" spans="4:17" s="17" customFormat="1" ht="20.25" customHeight="1" thickBot="1" x14ac:dyDescent="0.3">
      <c r="D27" s="11"/>
      <c r="E27" s="46"/>
      <c r="F27" s="41"/>
      <c r="G27" s="45"/>
      <c r="H27" s="41"/>
      <c r="I27" s="56"/>
      <c r="J27" s="41"/>
      <c r="K27" s="34"/>
      <c r="L27" s="35"/>
      <c r="M27" s="65">
        <v>0.95</v>
      </c>
      <c r="N27" s="15"/>
      <c r="O27" s="61">
        <f>M28</f>
        <v>810.00000000000068</v>
      </c>
      <c r="P27" s="19"/>
      <c r="Q27" s="20"/>
    </row>
    <row r="28" spans="4:17" s="6" customFormat="1" ht="242.25" customHeight="1" thickBot="1" x14ac:dyDescent="0.3">
      <c r="D28" s="10" t="s">
        <v>18</v>
      </c>
      <c r="E28" s="62">
        <v>18000</v>
      </c>
      <c r="F28" s="40">
        <v>1</v>
      </c>
      <c r="G28" s="47">
        <f>E28*H28</f>
        <v>16200</v>
      </c>
      <c r="H28" s="64">
        <v>0.9</v>
      </c>
      <c r="I28" s="55">
        <f t="shared" si="0"/>
        <v>1800</v>
      </c>
      <c r="J28" s="44">
        <f t="shared" si="1"/>
        <v>9.9999999999999978E-2</v>
      </c>
      <c r="K28" s="33"/>
      <c r="L28" s="67">
        <f t="shared" si="2"/>
        <v>16200</v>
      </c>
      <c r="M28" s="60">
        <f>G28*(1-M27)</f>
        <v>810.00000000000068</v>
      </c>
      <c r="N28" s="63">
        <f>E28</f>
        <v>18000</v>
      </c>
      <c r="O28" s="36">
        <f>I28+M28</f>
        <v>2610.0000000000009</v>
      </c>
      <c r="P28" s="57">
        <f>E28-O28</f>
        <v>15390</v>
      </c>
      <c r="Q28" s="58">
        <f>P28/E28</f>
        <v>0.85499999999999998</v>
      </c>
    </row>
  </sheetData>
  <sheetProtection algorithmName="SHA-512" hashValue="FSre1bLJ/DtaMT2+/oMnnltwMQmZlknhoVRHvfHl12yuSjrHXQLvLAfxAiLX2GtMTvTlhuKRiKaC6ZvMW3uvwg==" saltValue="qMzzxm4hGKmPvk7OfCSaGw==" spinCount="100000" sheet="1" objects="1" scenarios="1"/>
  <mergeCells count="14">
    <mergeCell ref="O4:O6"/>
    <mergeCell ref="L7:M7"/>
    <mergeCell ref="N7:Q7"/>
    <mergeCell ref="M3:Q3"/>
    <mergeCell ref="E4:F4"/>
    <mergeCell ref="G4:H4"/>
    <mergeCell ref="I4:J4"/>
    <mergeCell ref="E5:F5"/>
    <mergeCell ref="G5:H5"/>
    <mergeCell ref="I5:J5"/>
    <mergeCell ref="E3:J3"/>
    <mergeCell ref="P4:Q5"/>
    <mergeCell ref="M4:M6"/>
    <mergeCell ref="N4:N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HUP</dc:creator>
  <cp:lastModifiedBy>HUP</cp:lastModifiedBy>
  <cp:lastPrinted>2022-09-15T16:09:27Z</cp:lastPrinted>
  <dcterms:created xsi:type="dcterms:W3CDTF">2022-09-10T14:02:53Z</dcterms:created>
  <dcterms:modified xsi:type="dcterms:W3CDTF">2022-10-01T12:54:30Z</dcterms:modified>
</cp:coreProperties>
</file>